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350" tabRatio="17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<sst xmlns="http://schemas.openxmlformats.org/spreadsheetml/2006/main" count="68" uniqueCount="54">
  <si>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DPH</t>
  </si>
  <si>
    <t>420 ks</t>
  </si>
  <si>
    <t>50 ks</t>
  </si>
  <si>
    <t>800 ks</t>
  </si>
  <si>
    <t>1.ooo ks á 4g</t>
  </si>
  <si>
    <t>300 ks á 1g</t>
  </si>
  <si>
    <t>KRONEN ENGLISH BREAKFAST</t>
  </si>
  <si>
    <t xml:space="preserve">GREEN TEA </t>
  </si>
  <si>
    <t>EARL GREY TEA</t>
  </si>
  <si>
    <t>DARJEELING TEA</t>
  </si>
  <si>
    <t>VANILLA TEA</t>
  </si>
  <si>
    <t>PEACH TEA</t>
  </si>
  <si>
    <t xml:space="preserve">LEMON TEA </t>
  </si>
  <si>
    <t>HEŘMÁNKOVÝ ČAJ</t>
  </si>
  <si>
    <t xml:space="preserve">ČAJ LESNÍ PLODY </t>
  </si>
  <si>
    <t>LIPOVÝ ČAJ</t>
  </si>
  <si>
    <t>MÁTOVÝ ČAJ</t>
  </si>
  <si>
    <t>ČAJ BEZ KOFEINU</t>
  </si>
  <si>
    <t>Haubrandt kelímek Capuccino</t>
  </si>
  <si>
    <t>Haubrandt kelímek Latte</t>
  </si>
  <si>
    <t>200 ks</t>
  </si>
  <si>
    <t>Prodejní ceny vč. DPH / uvedené balení</t>
  </si>
  <si>
    <t>Haubrandt kelímek Espresso</t>
  </si>
  <si>
    <t>Cena 1ks/vč.DPH</t>
  </si>
  <si>
    <t>1 kg</t>
  </si>
  <si>
    <t>Čokoláda bílá 50ks</t>
  </si>
  <si>
    <t>Čokokulička</t>
  </si>
  <si>
    <t>Cukr bílý</t>
  </si>
  <si>
    <t xml:space="preserve">Cukr třtinový </t>
  </si>
  <si>
    <t>Umělé sladidlo</t>
  </si>
  <si>
    <t>Čokoláda tmavá 50ks</t>
  </si>
  <si>
    <t>Biscottino cioccolato</t>
  </si>
  <si>
    <t>Prodejní ceny bez DPH</t>
  </si>
  <si>
    <t>CENÍK GALIMED s.r.o. -  platný od 1.1. 2020</t>
  </si>
  <si>
    <t>Hausbrandt Venezia</t>
  </si>
  <si>
    <t>ZRNKOVÁ KÁVA</t>
  </si>
  <si>
    <t>Hausbrandt Academia</t>
  </si>
  <si>
    <t>Hausbrandt Espresso NONNETTI , balení 0,5kg</t>
  </si>
  <si>
    <t>Hausbrandt Trieste</t>
  </si>
  <si>
    <t>Hausbrandt Superbar</t>
  </si>
  <si>
    <t>Hausbrandt Gourmet</t>
  </si>
  <si>
    <t>Hausbrandt Gourmet Columbus</t>
  </si>
  <si>
    <t>DOPLŇKY KE KÁVĚ</t>
  </si>
  <si>
    <t>Gourmet Compatibili / kapsle 10ks balení</t>
  </si>
  <si>
    <t>Intenso Compatibili / kapsle 10ks balení</t>
  </si>
  <si>
    <t>Decaff Compatibili / kapsle 10ks balení</t>
  </si>
  <si>
    <t>1 balení</t>
  </si>
  <si>
    <t>1 baleni</t>
  </si>
  <si>
    <t>KOMPATIBILNÍ KAPSLE NESSPRESSO</t>
  </si>
  <si>
    <t>Hausbrandt H.Hausbrandt</t>
  </si>
  <si>
    <t>MATTIONI PROFESIONAL - káva pro Vaší kancelář</t>
  </si>
  <si>
    <t>Čaje KRONEN TEA – balení krabička á 15ks jednoporcově balených čajů</t>
  </si>
  <si>
    <t>Smetany 10% - 10g / 120 ks balení</t>
  </si>
  <si>
    <t xml:space="preserve">www.caffe-galimed.cz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</si>
</sst>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\-#,##0.00\ [$Kč-405]"/>
    <numFmt numFmtId="165" formatCode="#\ ##0.00"/>
    <numFmt numFmtId="166" formatCode="#,##0.00\ &quot;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164" fontId="3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165" fontId="6" fillId="0" borderId="14" xfId="0" applyNumberFormat="1" applyFont="1" applyBorder="1" applyAlignment="1" applyProtection="1">
      <alignment horizontal="left" vertical="top" indent="1"/>
      <protection/>
    </xf>
    <xf numFmtId="0" fontId="2" fillId="0" borderId="16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 horizontal="left" vertical="top" indent="1"/>
      <protection/>
    </xf>
    <xf numFmtId="0" fontId="2" fillId="0" borderId="17" xfId="0" applyFont="1" applyFill="1" applyBorder="1" applyAlignment="1">
      <alignment/>
    </xf>
    <xf numFmtId="165" fontId="6" fillId="0" borderId="15" xfId="0" applyNumberFormat="1" applyFont="1" applyBorder="1" applyAlignment="1" applyProtection="1">
      <alignment horizontal="left" vertical="top" indent="1"/>
      <protection/>
    </xf>
    <xf numFmtId="0" fontId="2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166" fontId="2" fillId="34" borderId="12" xfId="0" applyNumberFormat="1" applyFont="1" applyFill="1" applyBorder="1" applyAlignment="1">
      <alignment horizontal="center" vertical="center"/>
    </xf>
    <xf numFmtId="166" fontId="2" fillId="34" borderId="17" xfId="0" applyNumberFormat="1" applyFont="1" applyFill="1" applyBorder="1" applyAlignment="1">
      <alignment horizontal="center" vertical="center"/>
    </xf>
    <xf numFmtId="166" fontId="2" fillId="34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6" fillId="0" borderId="12" xfId="0" applyNumberFormat="1" applyFont="1" applyBorder="1" applyAlignment="1" applyProtection="1">
      <alignment horizontal="center" vertical="top"/>
      <protection/>
    </xf>
    <xf numFmtId="0" fontId="28" fillId="0" borderId="0" xfId="36" applyFill="1" applyAlignment="1">
      <alignment horizontal="left" indent="1"/>
    </xf>
    <xf numFmtId="0" fontId="5" fillId="33" borderId="22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762000</xdr:colOff>
      <xdr:row>0</xdr:row>
      <xdr:rowOff>666750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9525</xdr:rowOff>
    </xdr:from>
    <xdr:to>
      <xdr:col>8</xdr:col>
      <xdr:colOff>0</xdr:colOff>
      <xdr:row>0</xdr:row>
      <xdr:rowOff>676275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952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ffe-galimed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zoomScalePageLayoutView="0" workbookViewId="0" topLeftCell="A1">
      <selection activeCell="C1" sqref="C1"/>
    </sheetView>
  </sheetViews>
  <sheetFormatPr defaultColWidth="11.57421875" defaultRowHeight="12.75"/>
  <cols>
    <col min="1" max="1" width="1.28515625" style="1" customWidth="1"/>
    <col min="2" max="2" width="4.7109375" style="1" customWidth="1"/>
    <col min="3" max="3" width="40.00390625" style="2" customWidth="1"/>
    <col min="4" max="4" width="11.57421875" style="1" customWidth="1"/>
    <col min="5" max="5" width="17.57421875" style="3" customWidth="1"/>
    <col min="6" max="6" width="4.7109375" style="4" customWidth="1"/>
    <col min="7" max="7" width="15.140625" style="1" customWidth="1"/>
    <col min="8" max="8" width="8.140625" style="1" customWidth="1"/>
    <col min="9" max="245" width="9.00390625" style="1" customWidth="1"/>
    <col min="246" max="16384" width="11.57421875" style="1" customWidth="1"/>
  </cols>
  <sheetData>
    <row r="1" ht="54.75" customHeight="1" thickBot="1"/>
    <row r="2" spans="2:8" s="5" customFormat="1" ht="34.5" customHeight="1" thickBot="1">
      <c r="B2" s="30"/>
      <c r="C2" s="54" t="s">
        <v>33</v>
      </c>
      <c r="D2" s="54"/>
      <c r="E2" s="31" t="s">
        <v>32</v>
      </c>
      <c r="F2" s="32" t="s">
        <v>0</v>
      </c>
      <c r="G2" s="33" t="s">
        <v>21</v>
      </c>
      <c r="H2" s="44" t="s">
        <v>23</v>
      </c>
    </row>
    <row r="3" spans="2:8" s="5" customFormat="1" ht="15" customHeight="1" thickBot="1">
      <c r="B3" s="55" t="s">
        <v>35</v>
      </c>
      <c r="C3" s="56"/>
      <c r="D3" s="56"/>
      <c r="E3" s="56"/>
      <c r="F3" s="56"/>
      <c r="G3" s="56"/>
      <c r="H3" s="57"/>
    </row>
    <row r="4" spans="2:8" ht="12.75">
      <c r="B4" s="6">
        <v>524</v>
      </c>
      <c r="C4" s="34" t="s">
        <v>37</v>
      </c>
      <c r="D4" s="39" t="s">
        <v>24</v>
      </c>
      <c r="E4" s="9">
        <v>570</v>
      </c>
      <c r="F4" s="42">
        <v>0.15</v>
      </c>
      <c r="G4" s="9">
        <f>PRODUCT(E4,1.15)</f>
        <v>655.5</v>
      </c>
      <c r="H4" s="49">
        <f>PRODUCT(G4/144)</f>
        <v>4.552083333333333</v>
      </c>
    </row>
    <row r="5" spans="2:8" ht="12.75">
      <c r="B5" s="7">
        <v>525</v>
      </c>
      <c r="C5" s="35" t="s">
        <v>34</v>
      </c>
      <c r="D5" s="40" t="s">
        <v>24</v>
      </c>
      <c r="E5" s="10">
        <v>630</v>
      </c>
      <c r="F5" s="37">
        <v>0.15</v>
      </c>
      <c r="G5" s="10">
        <f>PRODUCT(E5,1.15)</f>
        <v>724.5</v>
      </c>
      <c r="H5" s="48">
        <f>PRODUCT(G5/144)</f>
        <v>5.03125</v>
      </c>
    </row>
    <row r="6" spans="2:8" ht="12.75">
      <c r="B6" s="7">
        <v>517</v>
      </c>
      <c r="C6" s="35" t="s">
        <v>36</v>
      </c>
      <c r="D6" s="40" t="s">
        <v>24</v>
      </c>
      <c r="E6" s="10">
        <v>770</v>
      </c>
      <c r="F6" s="37">
        <v>0.15</v>
      </c>
      <c r="G6" s="10">
        <f aca="true" t="shared" si="0" ref="G6:G12">PRODUCT(E6,1.15)</f>
        <v>885.4999999999999</v>
      </c>
      <c r="H6" s="48">
        <f aca="true" t="shared" si="1" ref="H6:H12">PRODUCT(G6/144)</f>
        <v>6.1493055555555545</v>
      </c>
    </row>
    <row r="7" spans="2:8" ht="12.75">
      <c r="B7" s="7">
        <v>517</v>
      </c>
      <c r="C7" s="26" t="s">
        <v>49</v>
      </c>
      <c r="D7" s="40" t="s">
        <v>24</v>
      </c>
      <c r="E7" s="10">
        <v>630</v>
      </c>
      <c r="F7" s="37">
        <v>0.15</v>
      </c>
      <c r="G7" s="10">
        <f t="shared" si="0"/>
        <v>724.5</v>
      </c>
      <c r="H7" s="48">
        <f t="shared" si="1"/>
        <v>5.03125</v>
      </c>
    </row>
    <row r="8" spans="2:8" ht="12.75">
      <c r="B8" s="7">
        <v>516</v>
      </c>
      <c r="C8" s="26" t="s">
        <v>38</v>
      </c>
      <c r="D8" s="40" t="s">
        <v>24</v>
      </c>
      <c r="E8" s="10">
        <v>600</v>
      </c>
      <c r="F8" s="37">
        <v>0.15</v>
      </c>
      <c r="G8" s="10">
        <f t="shared" si="0"/>
        <v>690</v>
      </c>
      <c r="H8" s="48">
        <f t="shared" si="1"/>
        <v>4.791666666666667</v>
      </c>
    </row>
    <row r="9" spans="2:8" ht="12.75">
      <c r="B9" s="7">
        <v>519</v>
      </c>
      <c r="C9" s="26" t="s">
        <v>39</v>
      </c>
      <c r="D9" s="40" t="s">
        <v>24</v>
      </c>
      <c r="E9" s="10">
        <v>630</v>
      </c>
      <c r="F9" s="37">
        <v>0.15</v>
      </c>
      <c r="G9" s="10">
        <f t="shared" si="0"/>
        <v>724.5</v>
      </c>
      <c r="H9" s="48">
        <f t="shared" si="1"/>
        <v>5.03125</v>
      </c>
    </row>
    <row r="10" spans="2:8" ht="12.75">
      <c r="B10" s="7">
        <v>560</v>
      </c>
      <c r="C10" s="26" t="s">
        <v>40</v>
      </c>
      <c r="D10" s="40" t="s">
        <v>24</v>
      </c>
      <c r="E10" s="10">
        <v>870</v>
      </c>
      <c r="F10" s="37">
        <v>0.15</v>
      </c>
      <c r="G10" s="10">
        <f t="shared" si="0"/>
        <v>1000.4999999999999</v>
      </c>
      <c r="H10" s="48">
        <f t="shared" si="1"/>
        <v>6.947916666666666</v>
      </c>
    </row>
    <row r="11" spans="2:8" ht="12.75">
      <c r="B11" s="7">
        <v>563</v>
      </c>
      <c r="C11" s="26" t="s">
        <v>41</v>
      </c>
      <c r="D11" s="40" t="s">
        <v>24</v>
      </c>
      <c r="E11" s="10">
        <v>870</v>
      </c>
      <c r="F11" s="37">
        <v>0.15</v>
      </c>
      <c r="G11" s="10">
        <f t="shared" si="0"/>
        <v>1000.4999999999999</v>
      </c>
      <c r="H11" s="48">
        <f t="shared" si="1"/>
        <v>6.947916666666666</v>
      </c>
    </row>
    <row r="12" spans="2:8" ht="13.5" thickBot="1">
      <c r="B12" s="8">
        <v>566</v>
      </c>
      <c r="C12" s="43" t="s">
        <v>50</v>
      </c>
      <c r="D12" s="41" t="s">
        <v>24</v>
      </c>
      <c r="E12" s="11">
        <v>350</v>
      </c>
      <c r="F12" s="37">
        <v>0.15</v>
      </c>
      <c r="G12" s="11">
        <f t="shared" si="0"/>
        <v>402.49999999999994</v>
      </c>
      <c r="H12" s="48">
        <f t="shared" si="1"/>
        <v>2.7951388888888884</v>
      </c>
    </row>
    <row r="13" spans="2:8" ht="15" customHeight="1" thickBot="1">
      <c r="B13" s="58" t="s">
        <v>48</v>
      </c>
      <c r="C13" s="59"/>
      <c r="D13" s="59"/>
      <c r="E13" s="59"/>
      <c r="F13" s="59"/>
      <c r="G13" s="59"/>
      <c r="H13" s="60"/>
    </row>
    <row r="14" spans="2:8" ht="12.75">
      <c r="B14" s="6">
        <v>850</v>
      </c>
      <c r="C14" s="27" t="s">
        <v>43</v>
      </c>
      <c r="D14" s="39" t="s">
        <v>46</v>
      </c>
      <c r="E14" s="36">
        <v>75</v>
      </c>
      <c r="F14" s="13">
        <v>0.15</v>
      </c>
      <c r="G14" s="9">
        <f aca="true" t="shared" si="2" ref="G14:G28">PRODUCT(E14,1.15)</f>
        <v>86.25</v>
      </c>
      <c r="H14" s="48">
        <f>PRODUCT(G14/10)</f>
        <v>8.625</v>
      </c>
    </row>
    <row r="15" spans="2:8" ht="12.75">
      <c r="B15" s="7">
        <v>851</v>
      </c>
      <c r="C15" s="27" t="s">
        <v>44</v>
      </c>
      <c r="D15" s="40" t="s">
        <v>46</v>
      </c>
      <c r="E15" s="36">
        <v>65</v>
      </c>
      <c r="F15" s="12">
        <v>0.15</v>
      </c>
      <c r="G15" s="10">
        <f t="shared" si="2"/>
        <v>74.75</v>
      </c>
      <c r="H15" s="48">
        <f>PRODUCT(G15/10)</f>
        <v>7.475</v>
      </c>
    </row>
    <row r="16" spans="2:8" ht="13.5" thickBot="1">
      <c r="B16" s="7">
        <v>852</v>
      </c>
      <c r="C16" s="27" t="s">
        <v>45</v>
      </c>
      <c r="D16" s="41" t="s">
        <v>47</v>
      </c>
      <c r="E16" s="36">
        <v>65</v>
      </c>
      <c r="F16" s="14">
        <v>0.15</v>
      </c>
      <c r="G16" s="11">
        <f t="shared" si="2"/>
        <v>74.75</v>
      </c>
      <c r="H16" s="48">
        <f>PRODUCT(G16/10)</f>
        <v>7.475</v>
      </c>
    </row>
    <row r="17" spans="2:8" ht="15" customHeight="1" thickBot="1">
      <c r="B17" s="58" t="s">
        <v>42</v>
      </c>
      <c r="C17" s="59"/>
      <c r="D17" s="59"/>
      <c r="E17" s="59"/>
      <c r="F17" s="59"/>
      <c r="G17" s="59"/>
      <c r="H17" s="60"/>
    </row>
    <row r="18" spans="2:8" ht="12.75">
      <c r="B18" s="6">
        <v>437</v>
      </c>
      <c r="C18" s="29" t="s">
        <v>31</v>
      </c>
      <c r="D18" s="39" t="s">
        <v>1</v>
      </c>
      <c r="E18" s="38">
        <v>500</v>
      </c>
      <c r="F18" s="22">
        <v>0.15</v>
      </c>
      <c r="G18" s="10">
        <f t="shared" si="2"/>
        <v>575</v>
      </c>
      <c r="H18" s="48">
        <f>PRODUCT(G18/420)</f>
        <v>1.369047619047619</v>
      </c>
    </row>
    <row r="19" spans="2:8" ht="12.75">
      <c r="B19" s="7">
        <v>466</v>
      </c>
      <c r="C19" s="28" t="s">
        <v>30</v>
      </c>
      <c r="D19" s="40" t="s">
        <v>2</v>
      </c>
      <c r="E19" s="36">
        <v>495</v>
      </c>
      <c r="F19" s="23">
        <v>0.15</v>
      </c>
      <c r="G19" s="10">
        <f t="shared" si="2"/>
        <v>569.25</v>
      </c>
      <c r="H19" s="48">
        <f>PRODUCT(G19/50)</f>
        <v>11.385</v>
      </c>
    </row>
    <row r="20" spans="2:8" ht="12.75">
      <c r="B20" s="7">
        <v>467</v>
      </c>
      <c r="C20" s="28" t="s">
        <v>25</v>
      </c>
      <c r="D20" s="40" t="s">
        <v>2</v>
      </c>
      <c r="E20" s="36">
        <v>595</v>
      </c>
      <c r="F20" s="23">
        <v>0.15</v>
      </c>
      <c r="G20" s="10">
        <f t="shared" si="2"/>
        <v>684.25</v>
      </c>
      <c r="H20" s="48">
        <f>PRODUCT(G20/50)</f>
        <v>13.685</v>
      </c>
    </row>
    <row r="21" spans="2:8" ht="12.75">
      <c r="B21" s="7">
        <v>474</v>
      </c>
      <c r="C21" s="28" t="s">
        <v>26</v>
      </c>
      <c r="D21" s="40" t="s">
        <v>3</v>
      </c>
      <c r="E21" s="36">
        <v>800</v>
      </c>
      <c r="F21" s="23">
        <v>0.15</v>
      </c>
      <c r="G21" s="10">
        <f t="shared" si="2"/>
        <v>919.9999999999999</v>
      </c>
      <c r="H21" s="48">
        <f>PRODUCT(G21/800)</f>
        <v>1.15</v>
      </c>
    </row>
    <row r="22" spans="2:8" ht="12.75">
      <c r="B22" s="7">
        <v>596</v>
      </c>
      <c r="C22" s="28" t="s">
        <v>27</v>
      </c>
      <c r="D22" s="40" t="s">
        <v>4</v>
      </c>
      <c r="E22" s="36">
        <v>275</v>
      </c>
      <c r="F22" s="23">
        <v>0.15</v>
      </c>
      <c r="G22" s="10">
        <f t="shared" si="2"/>
        <v>316.25</v>
      </c>
      <c r="H22" s="48">
        <f>PRODUCT(G22/1000)</f>
        <v>0.31625</v>
      </c>
    </row>
    <row r="23" spans="2:8" ht="12.75">
      <c r="B23" s="7">
        <v>597</v>
      </c>
      <c r="C23" s="28" t="s">
        <v>28</v>
      </c>
      <c r="D23" s="40" t="s">
        <v>4</v>
      </c>
      <c r="E23" s="36">
        <v>390</v>
      </c>
      <c r="F23" s="23">
        <v>0.15</v>
      </c>
      <c r="G23" s="10">
        <f t="shared" si="2"/>
        <v>448.49999999999994</v>
      </c>
      <c r="H23" s="48">
        <f>PRODUCT(G23/1000)</f>
        <v>0.44849999999999995</v>
      </c>
    </row>
    <row r="24" spans="2:8" ht="12.75">
      <c r="B24" s="7">
        <v>592</v>
      </c>
      <c r="C24" s="28" t="s">
        <v>29</v>
      </c>
      <c r="D24" s="40" t="s">
        <v>5</v>
      </c>
      <c r="E24" s="36">
        <v>190</v>
      </c>
      <c r="F24" s="23">
        <v>0.21</v>
      </c>
      <c r="G24" s="10">
        <f t="shared" si="2"/>
        <v>218.49999999999997</v>
      </c>
      <c r="H24" s="48">
        <f>PRODUCT(G24/300)</f>
        <v>0.7283333333333333</v>
      </c>
    </row>
    <row r="25" spans="2:8" ht="12.75">
      <c r="B25" s="7">
        <v>479</v>
      </c>
      <c r="C25" s="28" t="s">
        <v>52</v>
      </c>
      <c r="D25" s="40" t="s">
        <v>46</v>
      </c>
      <c r="E25" s="36">
        <v>199</v>
      </c>
      <c r="F25" s="23">
        <v>0.15</v>
      </c>
      <c r="G25" s="10">
        <f t="shared" si="2"/>
        <v>228.85</v>
      </c>
      <c r="H25" s="48">
        <f>PRODUCT(G25/120)</f>
        <v>1.9070833333333332</v>
      </c>
    </row>
    <row r="26" spans="2:8" ht="12.75">
      <c r="B26" s="7">
        <v>848</v>
      </c>
      <c r="C26" s="28" t="s">
        <v>18</v>
      </c>
      <c r="D26" s="40" t="s">
        <v>20</v>
      </c>
      <c r="E26" s="36">
        <v>550</v>
      </c>
      <c r="F26" s="23">
        <v>0.21</v>
      </c>
      <c r="G26" s="10">
        <f t="shared" si="2"/>
        <v>632.5</v>
      </c>
      <c r="H26" s="46">
        <f>PRODUCT(G26/200)</f>
        <v>3.1625</v>
      </c>
    </row>
    <row r="27" spans="2:8" ht="12.75">
      <c r="B27" s="7">
        <v>849</v>
      </c>
      <c r="C27" s="28" t="s">
        <v>19</v>
      </c>
      <c r="D27" s="40" t="s">
        <v>20</v>
      </c>
      <c r="E27" s="36">
        <v>600</v>
      </c>
      <c r="F27" s="23">
        <v>0.21</v>
      </c>
      <c r="G27" s="10">
        <f t="shared" si="2"/>
        <v>690</v>
      </c>
      <c r="H27" s="46">
        <f>PRODUCT(G27/200)</f>
        <v>3.45</v>
      </c>
    </row>
    <row r="28" spans="2:8" ht="13.5" thickBot="1">
      <c r="B28" s="8">
        <v>847</v>
      </c>
      <c r="C28" s="28" t="s">
        <v>22</v>
      </c>
      <c r="D28" s="41" t="s">
        <v>20</v>
      </c>
      <c r="E28" s="36">
        <v>400</v>
      </c>
      <c r="F28" s="24">
        <v>0.21</v>
      </c>
      <c r="G28" s="10">
        <f t="shared" si="2"/>
        <v>459.99999999999994</v>
      </c>
      <c r="H28" s="47">
        <f>PRODUCT(G28/200)</f>
        <v>2.3</v>
      </c>
    </row>
    <row r="29" spans="2:8" ht="15" customHeight="1" thickBot="1">
      <c r="B29" s="55" t="s">
        <v>51</v>
      </c>
      <c r="C29" s="56"/>
      <c r="D29" s="56"/>
      <c r="E29" s="56"/>
      <c r="F29" s="56"/>
      <c r="G29" s="56"/>
      <c r="H29" s="57"/>
    </row>
    <row r="30" spans="2:8" ht="12.75">
      <c r="B30" s="50">
        <v>283</v>
      </c>
      <c r="C30" s="15" t="s">
        <v>6</v>
      </c>
      <c r="D30" s="16"/>
      <c r="E30" s="9">
        <v>60</v>
      </c>
      <c r="F30" s="13">
        <v>0.15</v>
      </c>
      <c r="G30" s="9">
        <v>69</v>
      </c>
      <c r="H30" s="45">
        <f>PRODUCT(G30/15)</f>
        <v>4.6</v>
      </c>
    </row>
    <row r="31" spans="2:8" ht="12.75">
      <c r="B31" s="51">
        <v>284</v>
      </c>
      <c r="C31" s="17" t="s">
        <v>7</v>
      </c>
      <c r="D31" s="18"/>
      <c r="E31" s="10">
        <v>60</v>
      </c>
      <c r="F31" s="12">
        <v>0.15</v>
      </c>
      <c r="G31" s="10">
        <v>69</v>
      </c>
      <c r="H31" s="46">
        <f aca="true" t="shared" si="3" ref="H31:H41">PRODUCT(G31/15)</f>
        <v>4.6</v>
      </c>
    </row>
    <row r="32" spans="2:8" ht="12.75">
      <c r="B32" s="51">
        <v>285</v>
      </c>
      <c r="C32" s="17" t="s">
        <v>8</v>
      </c>
      <c r="D32" s="18"/>
      <c r="E32" s="10">
        <v>60</v>
      </c>
      <c r="F32" s="12">
        <v>0.15</v>
      </c>
      <c r="G32" s="10">
        <v>69</v>
      </c>
      <c r="H32" s="46">
        <f t="shared" si="3"/>
        <v>4.6</v>
      </c>
    </row>
    <row r="33" spans="2:8" ht="12.75">
      <c r="B33" s="51">
        <v>286</v>
      </c>
      <c r="C33" s="17" t="s">
        <v>9</v>
      </c>
      <c r="D33" s="18"/>
      <c r="E33" s="10">
        <v>60</v>
      </c>
      <c r="F33" s="12">
        <v>0.15</v>
      </c>
      <c r="G33" s="10">
        <v>69</v>
      </c>
      <c r="H33" s="46">
        <f t="shared" si="3"/>
        <v>4.6</v>
      </c>
    </row>
    <row r="34" spans="2:8" ht="12.75">
      <c r="B34" s="51">
        <v>287</v>
      </c>
      <c r="C34" s="17" t="s">
        <v>10</v>
      </c>
      <c r="D34" s="18"/>
      <c r="E34" s="10">
        <v>60</v>
      </c>
      <c r="F34" s="12">
        <v>0.15</v>
      </c>
      <c r="G34" s="10">
        <v>69</v>
      </c>
      <c r="H34" s="46">
        <f t="shared" si="3"/>
        <v>4.6</v>
      </c>
    </row>
    <row r="35" spans="2:8" ht="12.75">
      <c r="B35" s="51">
        <v>288</v>
      </c>
      <c r="C35" s="17" t="s">
        <v>11</v>
      </c>
      <c r="D35" s="18"/>
      <c r="E35" s="10">
        <v>60</v>
      </c>
      <c r="F35" s="12">
        <v>0.15</v>
      </c>
      <c r="G35" s="10">
        <v>69</v>
      </c>
      <c r="H35" s="46">
        <f t="shared" si="3"/>
        <v>4.6</v>
      </c>
    </row>
    <row r="36" spans="2:8" ht="12.75">
      <c r="B36" s="51">
        <v>289</v>
      </c>
      <c r="C36" s="17" t="s">
        <v>12</v>
      </c>
      <c r="D36" s="18"/>
      <c r="E36" s="10">
        <v>60</v>
      </c>
      <c r="F36" s="12">
        <v>0.15</v>
      </c>
      <c r="G36" s="10">
        <v>69</v>
      </c>
      <c r="H36" s="46">
        <f t="shared" si="3"/>
        <v>4.6</v>
      </c>
    </row>
    <row r="37" spans="2:8" ht="12.75">
      <c r="B37" s="51">
        <v>290</v>
      </c>
      <c r="C37" s="17" t="s">
        <v>13</v>
      </c>
      <c r="D37" s="18"/>
      <c r="E37" s="10">
        <v>60</v>
      </c>
      <c r="F37" s="12">
        <v>0.15</v>
      </c>
      <c r="G37" s="10">
        <v>69</v>
      </c>
      <c r="H37" s="46">
        <f t="shared" si="3"/>
        <v>4.6</v>
      </c>
    </row>
    <row r="38" spans="2:8" ht="12.75">
      <c r="B38" s="51">
        <v>291</v>
      </c>
      <c r="C38" s="17" t="s">
        <v>14</v>
      </c>
      <c r="D38" s="18"/>
      <c r="E38" s="10">
        <v>60</v>
      </c>
      <c r="F38" s="12">
        <v>0.15</v>
      </c>
      <c r="G38" s="10">
        <v>69</v>
      </c>
      <c r="H38" s="46">
        <f t="shared" si="3"/>
        <v>4.6</v>
      </c>
    </row>
    <row r="39" spans="2:8" ht="12.75">
      <c r="B39" s="51">
        <v>292</v>
      </c>
      <c r="C39" s="17" t="s">
        <v>15</v>
      </c>
      <c r="D39" s="18"/>
      <c r="E39" s="10">
        <v>60</v>
      </c>
      <c r="F39" s="12">
        <v>0.15</v>
      </c>
      <c r="G39" s="10">
        <v>69</v>
      </c>
      <c r="H39" s="46">
        <f t="shared" si="3"/>
        <v>4.6</v>
      </c>
    </row>
    <row r="40" spans="2:8" ht="12.75">
      <c r="B40" s="51">
        <v>293</v>
      </c>
      <c r="C40" s="17" t="s">
        <v>16</v>
      </c>
      <c r="D40" s="18"/>
      <c r="E40" s="10">
        <v>60</v>
      </c>
      <c r="F40" s="12">
        <v>0.15</v>
      </c>
      <c r="G40" s="10">
        <v>69</v>
      </c>
      <c r="H40" s="46">
        <f t="shared" si="3"/>
        <v>4.6</v>
      </c>
    </row>
    <row r="41" spans="2:8" ht="13.5" thickBot="1">
      <c r="B41" s="52">
        <v>294</v>
      </c>
      <c r="C41" s="19" t="s">
        <v>17</v>
      </c>
      <c r="D41" s="20"/>
      <c r="E41" s="11">
        <v>60</v>
      </c>
      <c r="F41" s="14">
        <v>0.15</v>
      </c>
      <c r="G41" s="11">
        <v>69</v>
      </c>
      <c r="H41" s="47">
        <f t="shared" si="3"/>
        <v>4.6</v>
      </c>
    </row>
    <row r="43" ht="12.75">
      <c r="C43" s="53" t="s">
        <v>53</v>
      </c>
    </row>
    <row r="44" ht="12.75">
      <c r="C44" s="25"/>
    </row>
    <row r="46" ht="12.75">
      <c r="C46" s="21"/>
    </row>
    <row r="47" ht="12.75">
      <c r="C47" s="25"/>
    </row>
    <row r="48" ht="12.75">
      <c r="C48" s="25"/>
    </row>
  </sheetData>
  <sheetProtection selectLockedCells="1" selectUnlockedCells="1"/>
  <mergeCells count="5">
    <mergeCell ref="C2:D2"/>
    <mergeCell ref="B3:H3"/>
    <mergeCell ref="B17:H17"/>
    <mergeCell ref="B29:H29"/>
    <mergeCell ref="B13:H13"/>
  </mergeCells>
  <hyperlinks>
    <hyperlink ref="C43" r:id="rId1" display="www.caffe-galimed.cz "/>
  </hyperlinks>
  <printOptions/>
  <pageMargins left="0" right="0.11811023622047245" top="0.5905511811023623" bottom="0" header="0.31496062992125984" footer="0.31496062992125984"/>
  <pageSetup firstPageNumber="1" useFirstPageNumber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kremenf</dc:creator>
  <cp:keywords/>
  <dc:description/>
  <cp:lastModifiedBy>Joey</cp:lastModifiedBy>
  <cp:lastPrinted>2020-07-31T10:38:58Z</cp:lastPrinted>
  <dcterms:created xsi:type="dcterms:W3CDTF">2015-06-17T05:25:47Z</dcterms:created>
  <dcterms:modified xsi:type="dcterms:W3CDTF">2020-08-03T07:31:09Z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